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zd-my.sharepoint.com/personal/mpogoreli21_unizd_hr/Documents/Documents/3. Financijski plan/Rebalans/2023/"/>
    </mc:Choice>
  </mc:AlternateContent>
  <xr:revisionPtr revIDLastSave="20" documentId="8_{06C023C8-947A-46D6-B06E-691CF3A32FF4}" xr6:coauthVersionLast="47" xr6:coauthVersionMax="47" xr10:uidLastSave="{6A3CE513-31C3-4487-85CF-5CAD50ED1138}"/>
  <bookViews>
    <workbookView xWindow="28680" yWindow="2595" windowWidth="21840" windowHeight="13140" xr2:uid="{ABE5C415-F005-4599-A1E9-0E2301C11170}"/>
  </bookViews>
  <sheets>
    <sheet name="Posebni dio FP" sheetId="1" r:id="rId1"/>
  </sheets>
  <definedNames>
    <definedName name="_xlnm._FilterDatabase" localSheetId="0" hidden="1">'Posebni dio FP'!$A$4:$G$119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19" i="1"/>
  <c r="F20" i="1"/>
  <c r="F21" i="1"/>
  <c r="F22" i="1"/>
  <c r="F25" i="1"/>
  <c r="F26" i="1"/>
  <c r="F27" i="1"/>
  <c r="F28" i="1"/>
  <c r="F29" i="1"/>
  <c r="F30" i="1"/>
  <c r="F31" i="1"/>
  <c r="F32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9" i="1"/>
  <c r="F50" i="1"/>
  <c r="F51" i="1"/>
  <c r="F52" i="1"/>
  <c r="F53" i="1"/>
  <c r="F54" i="1"/>
  <c r="F55" i="1"/>
  <c r="F56" i="1"/>
  <c r="F58" i="1"/>
  <c r="F59" i="1"/>
  <c r="F60" i="1"/>
  <c r="F61" i="1"/>
  <c r="F62" i="1"/>
  <c r="F63" i="1"/>
  <c r="F65" i="1"/>
  <c r="F66" i="1"/>
  <c r="F67" i="1"/>
  <c r="F68" i="1"/>
  <c r="F69" i="1"/>
  <c r="F70" i="1"/>
  <c r="F71" i="1"/>
  <c r="F72" i="1"/>
  <c r="F73" i="1"/>
  <c r="F74" i="1"/>
  <c r="F76" i="1"/>
  <c r="F77" i="1"/>
  <c r="F78" i="1"/>
  <c r="F79" i="1"/>
  <c r="F80" i="1"/>
  <c r="F81" i="1"/>
  <c r="F82" i="1"/>
  <c r="F83" i="1"/>
  <c r="F85" i="1"/>
  <c r="F86" i="1"/>
  <c r="F87" i="1"/>
  <c r="F89" i="1"/>
  <c r="F90" i="1"/>
  <c r="F91" i="1"/>
  <c r="F92" i="1"/>
  <c r="F93" i="1"/>
  <c r="F94" i="1"/>
  <c r="F95" i="1"/>
  <c r="F96" i="1"/>
  <c r="F98" i="1"/>
  <c r="F99" i="1"/>
  <c r="F100" i="1"/>
  <c r="F101" i="1"/>
  <c r="F102" i="1"/>
  <c r="F103" i="1"/>
  <c r="F104" i="1"/>
  <c r="F106" i="1"/>
  <c r="F107" i="1"/>
  <c r="F108" i="1"/>
  <c r="F109" i="1"/>
  <c r="F110" i="1"/>
  <c r="F111" i="1"/>
  <c r="F112" i="1"/>
  <c r="F114" i="1"/>
  <c r="F115" i="1"/>
  <c r="F116" i="1"/>
  <c r="F117" i="1"/>
  <c r="F119" i="1"/>
  <c r="F13" i="1"/>
  <c r="F14" i="1"/>
  <c r="F15" i="1"/>
  <c r="F16" i="1"/>
  <c r="E6" i="1"/>
  <c r="F6" i="1" s="1"/>
  <c r="E118" i="1" l="1"/>
  <c r="E113" i="1"/>
  <c r="F113" i="1" s="1"/>
  <c r="E105" i="1"/>
  <c r="F105" i="1" s="1"/>
  <c r="E97" i="1"/>
  <c r="E88" i="1"/>
  <c r="F88" i="1" s="1"/>
  <c r="E75" i="1"/>
  <c r="F75" i="1" s="1"/>
  <c r="B66" i="1"/>
  <c r="B65" i="1"/>
  <c r="E64" i="1"/>
  <c r="F64" i="1" s="1"/>
  <c r="B64" i="1"/>
  <c r="E57" i="1"/>
  <c r="F57" i="1" s="1"/>
  <c r="B57" i="1"/>
  <c r="B52" i="1"/>
  <c r="B60" i="1" s="1"/>
  <c r="B67" i="1" s="1"/>
  <c r="B42" i="1"/>
  <c r="B56" i="1" s="1"/>
  <c r="B39" i="1"/>
  <c r="B6" i="1" s="1"/>
  <c r="B38" i="1"/>
  <c r="B37" i="1"/>
  <c r="E34" i="1"/>
  <c r="B34" i="1"/>
  <c r="B44" i="1" s="1"/>
  <c r="E24" i="1"/>
  <c r="D17" i="1"/>
  <c r="C17" i="1"/>
  <c r="E8" i="1" l="1"/>
  <c r="F8" i="1" s="1"/>
  <c r="F97" i="1"/>
  <c r="E33" i="1"/>
  <c r="F33" i="1" s="1"/>
  <c r="F34" i="1"/>
  <c r="E23" i="1"/>
  <c r="F23" i="1" s="1"/>
  <c r="F24" i="1"/>
  <c r="E12" i="1"/>
  <c r="F12" i="1" s="1"/>
  <c r="F118" i="1"/>
  <c r="E10" i="1"/>
  <c r="F10" i="1" s="1"/>
  <c r="E11" i="1"/>
  <c r="F11" i="1" s="1"/>
  <c r="E84" i="1"/>
  <c r="F84" i="1" s="1"/>
  <c r="E9" i="1"/>
  <c r="F9" i="1" s="1"/>
  <c r="E48" i="1"/>
  <c r="F48" i="1" s="1"/>
  <c r="E5" i="1"/>
  <c r="F5" i="1" s="1"/>
  <c r="E7" i="1"/>
  <c r="F7" i="1" s="1"/>
  <c r="E17" i="1" l="1"/>
  <c r="F17" i="1"/>
</calcChain>
</file>

<file path=xl/sharedStrings.xml><?xml version="1.0" encoding="utf-8"?>
<sst xmlns="http://schemas.openxmlformats.org/spreadsheetml/2006/main" count="144" uniqueCount="53">
  <si>
    <t>SVEUČILIŠTE U ZADRU</t>
  </si>
  <si>
    <t>IZVRŠENJE
2022.</t>
  </si>
  <si>
    <t>TEKUĆI PLAN
2023.</t>
  </si>
  <si>
    <t>Opći prihodi i primici</t>
  </si>
  <si>
    <t>Vlastiti prihodi</t>
  </si>
  <si>
    <t>Ostali prihodi za posebne namjene</t>
  </si>
  <si>
    <t>Pomoći EU</t>
  </si>
  <si>
    <t>Ostale pomoći</t>
  </si>
  <si>
    <t>Donacije</t>
  </si>
  <si>
    <t>Prihodi od nefin. imovine i nadoknade štete s osnova osig.</t>
  </si>
  <si>
    <t>Europski socijalni fond (ESF)</t>
  </si>
  <si>
    <t>Mehanizam za oporavak i otpornost</t>
  </si>
  <si>
    <t>Fond solidarnosti Europske unije – potres</t>
  </si>
  <si>
    <t>Europski fond za regionalni razvoj (ERDF)</t>
  </si>
  <si>
    <t>3705</t>
  </si>
  <si>
    <t>VISOKO OBRAZOVANJE</t>
  </si>
  <si>
    <t>A621038</t>
  </si>
  <si>
    <t>PROGRAMI VJEŽBAONICA VISOKIH UČILIŠTA</t>
  </si>
  <si>
    <t>11</t>
  </si>
  <si>
    <t>31</t>
  </si>
  <si>
    <t>Rashodi za zaposlene</t>
  </si>
  <si>
    <t>32</t>
  </si>
  <si>
    <t>Materijalni rashodi</t>
  </si>
  <si>
    <t>38</t>
  </si>
  <si>
    <t>Ostali rashodi</t>
  </si>
  <si>
    <t>A622122</t>
  </si>
  <si>
    <t>PROGRAMSKO FINANCIRANJE JAVNIH VISOKIH UČILIŠTA</t>
  </si>
  <si>
    <t>34</t>
  </si>
  <si>
    <t>Financijski rashodi</t>
  </si>
  <si>
    <t>37</t>
  </si>
  <si>
    <t>Naknade građanima i kućanstvima na temelju osiguranja i druge naknade</t>
  </si>
  <si>
    <t>41</t>
  </si>
  <si>
    <t>Rashodi za nabavu neproizvedene dugotrajne imovine</t>
  </si>
  <si>
    <t>42</t>
  </si>
  <si>
    <t>Rashodi za nabavu proizvedene dugotrajne imovine</t>
  </si>
  <si>
    <t>45</t>
  </si>
  <si>
    <t>Rashodi za dodatna ulaganja na nefinancijskoj imovini</t>
  </si>
  <si>
    <t>A621074</t>
  </si>
  <si>
    <t>REDOVNA DJELATNOST SVEUČILIŠTA U ZADRU</t>
  </si>
  <si>
    <t>A621181</t>
  </si>
  <si>
    <t>PRAVOMOĆNE SUDSKE PRESUDE</t>
  </si>
  <si>
    <t>A679074</t>
  </si>
  <si>
    <t>EU PROJEKTI SVEUČILIŠTA U ZADRU (IZ EVIDENCIJSKIH PRIHODA)</t>
  </si>
  <si>
    <t>12</t>
  </si>
  <si>
    <t>Sredstva učešća za pomoći</t>
  </si>
  <si>
    <t>36</t>
  </si>
  <si>
    <t>Pomoći dane u inozemstvo i unutar općeg proračuna</t>
  </si>
  <si>
    <t>Subvencije</t>
  </si>
  <si>
    <t>A679092</t>
  </si>
  <si>
    <t>REDOVNA DJELATNOST SVEUČILIŠTA U ZADRU (IZ EVIDENCIJSKIH PRIHODA)</t>
  </si>
  <si>
    <t>IZMJENE I DOPUNE 2023.</t>
  </si>
  <si>
    <t>RAZLIKA</t>
  </si>
  <si>
    <t>IZMJENE I DOPUNE (REBALANS) FINANCIJSKOG PLANA ZA 2023. GODINU - POSEBNI 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</si>
</sst>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8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2" borderId="2" applyNumberFormat="0" applyProtection="0">
      <alignment horizontal="left" vertical="center" indent="1"/>
    </xf>
    <xf numFmtId="4" fontId="2" fillId="0" borderId="2" applyNumberFormat="0" applyProtection="0">
      <alignment horizontal="right" vertical="center"/>
    </xf>
    <xf numFmtId="0" fontId="3" fillId="3" borderId="4" applyNumberFormat="0" applyProtection="0">
      <alignment horizontal="left" vertical="center" wrapText="1" indent="1"/>
    </xf>
  </cellStyleXfs>
  <cellXfs count="29">
    <xf numFmtId="0" fontId="0" fillId="0" borderId="0" xfId="0"/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1" quotePrefix="1" applyFill="1" applyAlignment="1">
      <alignment horizontal="left" vertical="center" indent="7"/>
    </xf>
    <xf numFmtId="0" fontId="2" fillId="0" borderId="2" xfId="1" quotePrefix="1" applyFill="1">
      <alignment horizontal="left" vertical="center" indent="1"/>
    </xf>
    <xf numFmtId="3" fontId="2" fillId="0" borderId="2" xfId="2" applyNumberFormat="1">
      <alignment horizontal="right" vertical="center"/>
    </xf>
    <xf numFmtId="0" fontId="2" fillId="0" borderId="3" xfId="1" quotePrefix="1" applyFill="1" applyBorder="1" applyAlignment="1">
      <alignment horizontal="left" vertical="center" indent="7"/>
    </xf>
    <xf numFmtId="0" fontId="2" fillId="0" borderId="3" xfId="1" quotePrefix="1" applyFill="1" applyBorder="1">
      <alignment horizontal="left" vertical="center" indent="1"/>
    </xf>
    <xf numFmtId="3" fontId="2" fillId="0" borderId="3" xfId="2" applyNumberFormat="1" applyBorder="1">
      <alignment horizontal="right" vertical="center"/>
    </xf>
    <xf numFmtId="0" fontId="4" fillId="0" borderId="5" xfId="3" quotePrefix="1" applyFont="1" applyFill="1" applyBorder="1" applyAlignment="1">
      <alignment horizontal="left" vertical="center" indent="4"/>
    </xf>
    <xf numFmtId="0" fontId="4" fillId="0" borderId="5" xfId="3" quotePrefix="1" applyFont="1" applyFill="1" applyBorder="1" applyAlignment="1">
      <alignment horizontal="left" vertical="center" indent="1"/>
    </xf>
    <xf numFmtId="3" fontId="5" fillId="0" borderId="6" xfId="2" applyNumberFormat="1" applyFont="1" applyBorder="1">
      <alignment horizontal="right" vertical="center"/>
    </xf>
    <xf numFmtId="0" fontId="5" fillId="0" borderId="2" xfId="1" quotePrefix="1" applyFont="1" applyFill="1" applyAlignment="1">
      <alignment horizontal="left" vertical="center" indent="5"/>
    </xf>
    <xf numFmtId="0" fontId="5" fillId="0" borderId="2" xfId="1" quotePrefix="1" applyFont="1" applyFill="1">
      <alignment horizontal="left" vertical="center" indent="1"/>
    </xf>
    <xf numFmtId="0" fontId="2" fillId="0" borderId="2" xfId="1" quotePrefix="1" applyFill="1" applyAlignment="1">
      <alignment horizontal="left" vertical="center" indent="9"/>
    </xf>
    <xf numFmtId="3" fontId="0" fillId="0" borderId="0" xfId="0" applyNumberFormat="1"/>
    <xf numFmtId="3" fontId="2" fillId="0" borderId="7" xfId="2" applyNumberFormat="1" applyBorder="1">
      <alignment horizontal="right" vertical="center"/>
    </xf>
    <xf numFmtId="0" fontId="2" fillId="0" borderId="8" xfId="1" quotePrefix="1" applyFill="1" applyBorder="1">
      <alignment horizontal="left" vertical="center" indent="1"/>
    </xf>
    <xf numFmtId="3" fontId="2" fillId="0" borderId="1" xfId="2" applyNumberFormat="1" applyBorder="1">
      <alignment horizontal="right" vertical="center"/>
    </xf>
    <xf numFmtId="3" fontId="2" fillId="0" borderId="9" xfId="2" applyNumberFormat="1" applyBorder="1">
      <alignment horizontal="right" vertical="center"/>
    </xf>
    <xf numFmtId="3" fontId="2" fillId="0" borderId="6" xfId="2" applyNumberFormat="1" applyBorder="1">
      <alignment horizontal="right" vertical="center"/>
    </xf>
    <xf numFmtId="4" fontId="0" fillId="0" borderId="0" xfId="0" applyNumberFormat="1"/>
    <xf numFmtId="0" fontId="2" fillId="0" borderId="8" xfId="1" quotePrefix="1" applyFill="1" applyBorder="1" applyAlignment="1">
      <alignment horizontal="left" vertical="center" indent="9"/>
    </xf>
    <xf numFmtId="0" fontId="2" fillId="0" borderId="8" xfId="1" quotePrefix="1" applyFill="1" applyBorder="1" applyAlignment="1">
      <alignment horizontal="left" vertical="center" indent="7"/>
    </xf>
    <xf numFmtId="0" fontId="5" fillId="0" borderId="8" xfId="1" quotePrefix="1" applyFont="1" applyFill="1" applyBorder="1" applyAlignment="1">
      <alignment horizontal="left" vertical="center" indent="5"/>
    </xf>
    <xf numFmtId="0" fontId="0" fillId="0" borderId="10" xfId="0" applyBorder="1"/>
    <xf numFmtId="3" fontId="2" fillId="0" borderId="10" xfId="2" applyNumberFormat="1" applyBorder="1">
      <alignment horizontal="right" vertical="center"/>
    </xf>
    <xf numFmtId="3" fontId="2" fillId="0" borderId="2" xfId="2" applyNumberFormat="1" applyFill="1">
      <alignment horizontal="right" vertical="center"/>
    </xf>
    <xf numFmtId="0" fontId="6" fillId="0" borderId="0" xfId="0" applyFont="1" applyAlignment="1">
      <alignment horizontal="center"/>
    </xf>
  </cellXfs>
  <cellStyles count="4">
    <cellStyle name="Normal" xfId="0" builtinId="0"/>
    <cellStyle name="SAPBEXHLevel2" xfId="3" xr:uid="{A64B7CBA-D2E0-487D-AE6E-CFB74603FBB8}"/>
    <cellStyle name="SAPBEXHLevel3 2" xfId="1" xr:uid="{FD0D0908-969F-4CE0-B056-284A43D6AB4E}"/>
    <cellStyle name="SAPBEXstdData 2" xfId="2" xr:uid="{9A311525-36E7-4962-A9FC-1F4A9055FA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6D96B-7219-4C36-A1E1-19D878F46A19}">
  <sheetPr>
    <pageSetUpPr fitToPage="1"/>
  </sheetPr>
  <dimension ref="A2:K119"/>
  <sheetViews>
    <sheetView tabSelected="1" workbookViewId="0">
      <pane xSplit="2" ySplit="4" topLeftCell="C32" activePane="bottomRight" state="frozen"/>
      <selection pane="topRight" activeCell="C1" sqref="C1"/>
      <selection pane="bottomLeft" activeCell="A3" sqref="A3"/>
      <selection pane="bottomRight" activeCell="D18" sqref="D18"/>
    </sheetView>
  </sheetViews>
  <sheetFormatPr defaultRowHeight="15" x14ac:dyDescent="0.25"/>
  <cols>
    <col min="1" max="1" width="17.28515625" customWidth="1"/>
    <col min="2" max="2" width="51.42578125" customWidth="1"/>
    <col min="3" max="6" width="13.28515625" customWidth="1"/>
    <col min="9" max="9" width="11.7109375" bestFit="1" customWidth="1"/>
    <col min="10" max="11" width="10.28515625" bestFit="1" customWidth="1"/>
  </cols>
  <sheetData>
    <row r="2" spans="1:6" x14ac:dyDescent="0.25">
      <c r="A2" s="28" t="s">
        <v>52</v>
      </c>
      <c r="B2" s="28"/>
      <c r="C2" s="28"/>
      <c r="D2" s="28"/>
      <c r="E2" s="28"/>
      <c r="F2" s="28"/>
    </row>
    <row r="4" spans="1:6" ht="38.25" x14ac:dyDescent="0.25">
      <c r="A4" s="1">
        <v>23815</v>
      </c>
      <c r="B4" s="1" t="s">
        <v>0</v>
      </c>
      <c r="C4" s="1" t="s">
        <v>1</v>
      </c>
      <c r="D4" s="1" t="s">
        <v>2</v>
      </c>
      <c r="E4" s="2" t="s">
        <v>50</v>
      </c>
      <c r="F4" s="2" t="s">
        <v>51</v>
      </c>
    </row>
    <row r="5" spans="1:6" x14ac:dyDescent="0.25">
      <c r="A5" s="3">
        <v>11</v>
      </c>
      <c r="B5" s="4" t="s">
        <v>3</v>
      </c>
      <c r="C5" s="5">
        <v>19041398</v>
      </c>
      <c r="D5" s="5">
        <v>21647142.999999996</v>
      </c>
      <c r="E5" s="5">
        <f>+E19+E24+E34+E44</f>
        <v>21914895</v>
      </c>
      <c r="F5" s="5">
        <f>+E5-D5</f>
        <v>267752.00000000373</v>
      </c>
    </row>
    <row r="6" spans="1:6" x14ac:dyDescent="0.25">
      <c r="A6" s="3">
        <v>12</v>
      </c>
      <c r="B6" s="4" t="str">
        <f>+B39</f>
        <v>Sredstva učešća za pomoći</v>
      </c>
      <c r="C6" s="5">
        <v>1233584</v>
      </c>
      <c r="D6" s="5">
        <v>1990842</v>
      </c>
      <c r="E6" s="5">
        <f>+E39</f>
        <v>4566630</v>
      </c>
      <c r="F6" s="5">
        <f t="shared" ref="F6:F16" si="0">+E6-D6</f>
        <v>2575788</v>
      </c>
    </row>
    <row r="7" spans="1:6" x14ac:dyDescent="0.25">
      <c r="A7" s="3">
        <v>31</v>
      </c>
      <c r="B7" s="4" t="s">
        <v>4</v>
      </c>
      <c r="C7" s="5">
        <v>1338981</v>
      </c>
      <c r="D7" s="5">
        <v>1238076.8290530229</v>
      </c>
      <c r="E7" s="5">
        <f>+E88</f>
        <v>1463717.9137965359</v>
      </c>
      <c r="F7" s="5">
        <f t="shared" si="0"/>
        <v>225641.08474351303</v>
      </c>
    </row>
    <row r="8" spans="1:6" x14ac:dyDescent="0.25">
      <c r="A8" s="3">
        <v>43</v>
      </c>
      <c r="B8" s="4" t="s">
        <v>5</v>
      </c>
      <c r="C8" s="5">
        <v>2515250</v>
      </c>
      <c r="D8" s="5">
        <v>2203056.6062777885</v>
      </c>
      <c r="E8" s="5">
        <f>+E97</f>
        <v>2300024.3457429158</v>
      </c>
      <c r="F8" s="5">
        <f t="shared" si="0"/>
        <v>96967.739465127233</v>
      </c>
    </row>
    <row r="9" spans="1:6" x14ac:dyDescent="0.25">
      <c r="A9" s="3">
        <v>51</v>
      </c>
      <c r="B9" s="4" t="s">
        <v>6</v>
      </c>
      <c r="C9" s="5">
        <v>384999</v>
      </c>
      <c r="D9" s="5">
        <v>456272.59923020768</v>
      </c>
      <c r="E9" s="5">
        <f>+E57</f>
        <v>610564</v>
      </c>
      <c r="F9" s="5">
        <f t="shared" si="0"/>
        <v>154291.40076979232</v>
      </c>
    </row>
    <row r="10" spans="1:6" x14ac:dyDescent="0.25">
      <c r="A10" s="3">
        <v>52</v>
      </c>
      <c r="B10" s="4" t="s">
        <v>7</v>
      </c>
      <c r="C10" s="5">
        <v>4711340</v>
      </c>
      <c r="D10" s="5">
        <v>1373707.9145162853</v>
      </c>
      <c r="E10" s="5">
        <f>+E64+E105</f>
        <v>2013489</v>
      </c>
      <c r="F10" s="5">
        <f t="shared" si="0"/>
        <v>639781.08548371471</v>
      </c>
    </row>
    <row r="11" spans="1:6" x14ac:dyDescent="0.25">
      <c r="A11" s="3">
        <v>61</v>
      </c>
      <c r="B11" s="4" t="s">
        <v>8</v>
      </c>
      <c r="C11" s="5">
        <v>135122</v>
      </c>
      <c r="D11" s="5">
        <v>67449.414924679804</v>
      </c>
      <c r="E11" s="5">
        <f>+E75+E113</f>
        <v>86636</v>
      </c>
      <c r="F11" s="5">
        <f t="shared" si="0"/>
        <v>19186.585075320196</v>
      </c>
    </row>
    <row r="12" spans="1:6" x14ac:dyDescent="0.25">
      <c r="A12" s="3">
        <v>71</v>
      </c>
      <c r="B12" s="4" t="s">
        <v>9</v>
      </c>
      <c r="C12" s="5">
        <v>0</v>
      </c>
      <c r="D12" s="5">
        <v>1327.2280841462605</v>
      </c>
      <c r="E12" s="5">
        <f>+E118</f>
        <v>1327.2280841462605</v>
      </c>
      <c r="F12" s="5">
        <f t="shared" si="0"/>
        <v>0</v>
      </c>
    </row>
    <row r="13" spans="1:6" x14ac:dyDescent="0.25">
      <c r="A13" s="3">
        <v>561</v>
      </c>
      <c r="B13" s="4" t="s">
        <v>10</v>
      </c>
      <c r="C13" s="5">
        <v>150030</v>
      </c>
      <c r="D13" s="5">
        <v>0</v>
      </c>
      <c r="E13" s="5">
        <v>0</v>
      </c>
      <c r="F13" s="5">
        <f t="shared" si="0"/>
        <v>0</v>
      </c>
    </row>
    <row r="14" spans="1:6" x14ac:dyDescent="0.25">
      <c r="A14" s="3">
        <v>581</v>
      </c>
      <c r="B14" s="4" t="s">
        <v>11</v>
      </c>
      <c r="C14" s="5">
        <v>0</v>
      </c>
      <c r="D14" s="5">
        <v>0</v>
      </c>
      <c r="E14" s="5">
        <v>0</v>
      </c>
      <c r="F14" s="5">
        <f t="shared" si="0"/>
        <v>0</v>
      </c>
    </row>
    <row r="15" spans="1:6" x14ac:dyDescent="0.25">
      <c r="A15" s="3">
        <v>5761</v>
      </c>
      <c r="B15" s="4" t="s">
        <v>12</v>
      </c>
      <c r="C15" s="5">
        <v>0</v>
      </c>
      <c r="D15" s="5">
        <v>0</v>
      </c>
      <c r="E15" s="5">
        <v>0</v>
      </c>
      <c r="F15" s="5">
        <f t="shared" si="0"/>
        <v>0</v>
      </c>
    </row>
    <row r="16" spans="1:6" x14ac:dyDescent="0.25">
      <c r="A16" s="6">
        <v>563</v>
      </c>
      <c r="B16" s="7" t="s">
        <v>13</v>
      </c>
      <c r="C16" s="8">
        <v>586347</v>
      </c>
      <c r="D16" s="5">
        <v>0</v>
      </c>
      <c r="E16" s="5">
        <v>0</v>
      </c>
      <c r="F16" s="5">
        <f t="shared" si="0"/>
        <v>0</v>
      </c>
    </row>
    <row r="17" spans="1:6" x14ac:dyDescent="0.25">
      <c r="A17" s="9" t="s">
        <v>14</v>
      </c>
      <c r="B17" s="10" t="s">
        <v>15</v>
      </c>
      <c r="C17" s="11">
        <f>+SUM(C5:C16)</f>
        <v>30097051</v>
      </c>
      <c r="D17" s="11">
        <f t="shared" ref="D17:F17" si="1">+SUM(D5:D16)</f>
        <v>28977875.592086129</v>
      </c>
      <c r="E17" s="11">
        <f t="shared" si="1"/>
        <v>32957283.487623598</v>
      </c>
      <c r="F17" s="11">
        <f t="shared" si="1"/>
        <v>3979407.8955374709</v>
      </c>
    </row>
    <row r="18" spans="1:6" x14ac:dyDescent="0.25">
      <c r="A18" s="12" t="s">
        <v>16</v>
      </c>
      <c r="B18" s="13" t="s">
        <v>17</v>
      </c>
      <c r="C18" s="5">
        <v>101497.08</v>
      </c>
      <c r="D18" s="5">
        <v>67266</v>
      </c>
      <c r="E18" s="5">
        <v>131080</v>
      </c>
      <c r="F18" s="5">
        <f>+E18-D18</f>
        <v>63814</v>
      </c>
    </row>
    <row r="19" spans="1:6" x14ac:dyDescent="0.25">
      <c r="A19" s="3" t="s">
        <v>18</v>
      </c>
      <c r="B19" s="4" t="s">
        <v>3</v>
      </c>
      <c r="C19" s="5">
        <v>101497.08</v>
      </c>
      <c r="D19" s="5">
        <v>67266</v>
      </c>
      <c r="E19" s="5">
        <v>131080</v>
      </c>
      <c r="F19" s="5">
        <f t="shared" ref="F19:F82" si="2">+E19-D19</f>
        <v>63814</v>
      </c>
    </row>
    <row r="20" spans="1:6" x14ac:dyDescent="0.25">
      <c r="A20" s="14" t="s">
        <v>19</v>
      </c>
      <c r="B20" s="4" t="s">
        <v>20</v>
      </c>
      <c r="C20" s="5">
        <v>0</v>
      </c>
      <c r="D20" s="5">
        <v>0</v>
      </c>
      <c r="E20" s="5">
        <v>0</v>
      </c>
      <c r="F20" s="5">
        <f t="shared" si="2"/>
        <v>0</v>
      </c>
    </row>
    <row r="21" spans="1:6" x14ac:dyDescent="0.25">
      <c r="A21" s="14" t="s">
        <v>21</v>
      </c>
      <c r="B21" s="4" t="s">
        <v>22</v>
      </c>
      <c r="C21" s="5">
        <v>101497.08</v>
      </c>
      <c r="D21" s="5">
        <v>67266</v>
      </c>
      <c r="E21" s="5">
        <v>131080</v>
      </c>
      <c r="F21" s="5">
        <f t="shared" si="2"/>
        <v>63814</v>
      </c>
    </row>
    <row r="22" spans="1:6" x14ac:dyDescent="0.25">
      <c r="A22" s="14" t="s">
        <v>23</v>
      </c>
      <c r="B22" s="4" t="s">
        <v>24</v>
      </c>
      <c r="C22" s="5">
        <v>0</v>
      </c>
      <c r="D22" s="5">
        <v>0</v>
      </c>
      <c r="E22" s="5">
        <v>0</v>
      </c>
      <c r="F22" s="5">
        <f t="shared" si="2"/>
        <v>0</v>
      </c>
    </row>
    <row r="23" spans="1:6" x14ac:dyDescent="0.25">
      <c r="A23" s="12" t="s">
        <v>25</v>
      </c>
      <c r="B23" s="13" t="s">
        <v>26</v>
      </c>
      <c r="C23" s="5">
        <v>1719325.5</v>
      </c>
      <c r="D23" s="5">
        <v>1682398</v>
      </c>
      <c r="E23" s="5">
        <f>+E24</f>
        <v>1682397</v>
      </c>
      <c r="F23" s="5">
        <f>+E23-D23</f>
        <v>-1</v>
      </c>
    </row>
    <row r="24" spans="1:6" x14ac:dyDescent="0.25">
      <c r="A24" s="3" t="s">
        <v>18</v>
      </c>
      <c r="B24" s="4" t="s">
        <v>3</v>
      </c>
      <c r="C24" s="5">
        <v>1719325.5</v>
      </c>
      <c r="D24" s="5">
        <v>1682398</v>
      </c>
      <c r="E24" s="5">
        <f>+SUM(E25:E32)</f>
        <v>1682397</v>
      </c>
      <c r="F24" s="5">
        <f t="shared" si="2"/>
        <v>-1</v>
      </c>
    </row>
    <row r="25" spans="1:6" x14ac:dyDescent="0.25">
      <c r="A25" s="14" t="s">
        <v>19</v>
      </c>
      <c r="B25" s="4" t="s">
        <v>20</v>
      </c>
      <c r="C25" s="5">
        <v>0</v>
      </c>
      <c r="D25" s="5">
        <v>247745</v>
      </c>
      <c r="E25" s="5">
        <v>0</v>
      </c>
      <c r="F25" s="5">
        <f t="shared" si="2"/>
        <v>-247745</v>
      </c>
    </row>
    <row r="26" spans="1:6" x14ac:dyDescent="0.25">
      <c r="A26" s="14" t="s">
        <v>21</v>
      </c>
      <c r="B26" s="4" t="s">
        <v>22</v>
      </c>
      <c r="C26" s="5">
        <v>1456442.37</v>
      </c>
      <c r="D26" s="5">
        <v>1188835</v>
      </c>
      <c r="E26" s="5">
        <v>1452273</v>
      </c>
      <c r="F26" s="5">
        <f t="shared" si="2"/>
        <v>263438</v>
      </c>
    </row>
    <row r="27" spans="1:6" x14ac:dyDescent="0.25">
      <c r="A27" s="14" t="s">
        <v>27</v>
      </c>
      <c r="B27" s="4" t="s">
        <v>28</v>
      </c>
      <c r="C27" s="5">
        <v>16970.240000000002</v>
      </c>
      <c r="D27" s="5">
        <v>20994</v>
      </c>
      <c r="E27" s="5">
        <v>22331</v>
      </c>
      <c r="F27" s="5">
        <f t="shared" si="2"/>
        <v>1337</v>
      </c>
    </row>
    <row r="28" spans="1:6" x14ac:dyDescent="0.25">
      <c r="A28" s="14" t="s">
        <v>29</v>
      </c>
      <c r="B28" s="4" t="s">
        <v>30</v>
      </c>
      <c r="C28" s="5">
        <v>99329.75</v>
      </c>
      <c r="D28" s="5">
        <v>85483</v>
      </c>
      <c r="E28" s="5">
        <v>85483</v>
      </c>
      <c r="F28" s="5">
        <f t="shared" si="2"/>
        <v>0</v>
      </c>
    </row>
    <row r="29" spans="1:6" x14ac:dyDescent="0.25">
      <c r="A29" s="14" t="s">
        <v>23</v>
      </c>
      <c r="B29" s="4" t="s">
        <v>24</v>
      </c>
      <c r="C29" s="5">
        <v>0</v>
      </c>
      <c r="D29" s="5">
        <v>0</v>
      </c>
      <c r="E29" s="5">
        <v>0</v>
      </c>
      <c r="F29" s="5">
        <f t="shared" si="2"/>
        <v>0</v>
      </c>
    </row>
    <row r="30" spans="1:6" x14ac:dyDescent="0.25">
      <c r="A30" s="14" t="s">
        <v>31</v>
      </c>
      <c r="B30" s="4" t="s">
        <v>32</v>
      </c>
      <c r="C30" s="5">
        <v>7879.45</v>
      </c>
      <c r="D30" s="5">
        <v>13128</v>
      </c>
      <c r="E30" s="5">
        <v>1128</v>
      </c>
      <c r="F30" s="5">
        <f t="shared" si="2"/>
        <v>-12000</v>
      </c>
    </row>
    <row r="31" spans="1:6" x14ac:dyDescent="0.25">
      <c r="A31" s="14" t="s">
        <v>33</v>
      </c>
      <c r="B31" s="4" t="s">
        <v>34</v>
      </c>
      <c r="C31" s="5">
        <v>138703.69</v>
      </c>
      <c r="D31" s="5">
        <v>126213</v>
      </c>
      <c r="E31" s="5">
        <v>121182</v>
      </c>
      <c r="F31" s="5">
        <f t="shared" si="2"/>
        <v>-5031</v>
      </c>
    </row>
    <row r="32" spans="1:6" x14ac:dyDescent="0.25">
      <c r="A32" s="14" t="s">
        <v>35</v>
      </c>
      <c r="B32" s="4" t="s">
        <v>36</v>
      </c>
      <c r="C32" s="5">
        <v>0</v>
      </c>
      <c r="D32" s="5">
        <v>0</v>
      </c>
      <c r="E32" s="5">
        <v>0</v>
      </c>
      <c r="F32" s="5">
        <f t="shared" si="2"/>
        <v>0</v>
      </c>
    </row>
    <row r="33" spans="1:10" x14ac:dyDescent="0.25">
      <c r="A33" s="12" t="s">
        <v>37</v>
      </c>
      <c r="B33" s="13" t="s">
        <v>38</v>
      </c>
      <c r="C33" s="5">
        <v>18128133.549999997</v>
      </c>
      <c r="D33" s="5">
        <v>21803217</v>
      </c>
      <c r="E33" s="5">
        <f>+E34+E39</f>
        <v>24572005</v>
      </c>
      <c r="F33" s="5">
        <f>+E33-D33</f>
        <v>2768788</v>
      </c>
    </row>
    <row r="34" spans="1:10" x14ac:dyDescent="0.25">
      <c r="A34" s="3">
        <v>11</v>
      </c>
      <c r="B34" s="4" t="str">
        <f>+B19</f>
        <v>Opći prihodi i primici</v>
      </c>
      <c r="C34" s="5">
        <v>17045184.169999998</v>
      </c>
      <c r="D34" s="5">
        <v>19812375</v>
      </c>
      <c r="E34" s="5">
        <f>+SUM(E35:E38)</f>
        <v>20005375</v>
      </c>
      <c r="F34" s="5">
        <f t="shared" si="2"/>
        <v>193000</v>
      </c>
    </row>
    <row r="35" spans="1:10" x14ac:dyDescent="0.25">
      <c r="A35" s="14" t="s">
        <v>19</v>
      </c>
      <c r="B35" s="4" t="s">
        <v>20</v>
      </c>
      <c r="C35" s="5">
        <v>16150581.279999999</v>
      </c>
      <c r="D35" s="5">
        <v>18723223</v>
      </c>
      <c r="E35" s="5">
        <v>18586223</v>
      </c>
      <c r="F35" s="5">
        <f t="shared" si="2"/>
        <v>-137000</v>
      </c>
    </row>
    <row r="36" spans="1:10" x14ac:dyDescent="0.25">
      <c r="A36" s="14" t="s">
        <v>21</v>
      </c>
      <c r="B36" s="4" t="s">
        <v>22</v>
      </c>
      <c r="C36" s="5">
        <v>266505.59999999998</v>
      </c>
      <c r="D36" s="5">
        <v>292815</v>
      </c>
      <c r="E36" s="5">
        <v>322815</v>
      </c>
      <c r="F36" s="5">
        <f t="shared" si="2"/>
        <v>30000</v>
      </c>
      <c r="J36" s="21"/>
    </row>
    <row r="37" spans="1:10" x14ac:dyDescent="0.25">
      <c r="A37" s="14">
        <v>38</v>
      </c>
      <c r="B37" s="4" t="str">
        <f>+B29</f>
        <v>Ostali rashodi</v>
      </c>
      <c r="C37" s="5">
        <v>625261.99</v>
      </c>
      <c r="D37" s="5">
        <v>796337</v>
      </c>
      <c r="E37" s="5">
        <v>1096337</v>
      </c>
      <c r="F37" s="5">
        <f t="shared" si="2"/>
        <v>300000</v>
      </c>
      <c r="H37" s="15"/>
    </row>
    <row r="38" spans="1:10" x14ac:dyDescent="0.25">
      <c r="A38" s="14">
        <v>42</v>
      </c>
      <c r="B38" s="4" t="str">
        <f>+B31</f>
        <v>Rashodi za nabavu proizvedene dugotrajne imovine</v>
      </c>
      <c r="C38" s="5">
        <v>2835.3</v>
      </c>
      <c r="D38" s="5">
        <v>0</v>
      </c>
      <c r="E38" s="5">
        <v>0</v>
      </c>
      <c r="F38" s="5">
        <f t="shared" si="2"/>
        <v>0</v>
      </c>
    </row>
    <row r="39" spans="1:10" x14ac:dyDescent="0.25">
      <c r="A39" s="3">
        <v>12</v>
      </c>
      <c r="B39" s="4" t="str">
        <f>+B49</f>
        <v>Sredstva učešća za pomoći</v>
      </c>
      <c r="C39" s="5">
        <v>1082949.3799999999</v>
      </c>
      <c r="D39" s="5">
        <v>1990842</v>
      </c>
      <c r="E39" s="5">
        <v>4566630</v>
      </c>
      <c r="F39" s="5">
        <f t="shared" si="2"/>
        <v>2575788</v>
      </c>
    </row>
    <row r="40" spans="1:10" x14ac:dyDescent="0.25">
      <c r="A40" s="14" t="s">
        <v>19</v>
      </c>
      <c r="B40" s="4" t="s">
        <v>20</v>
      </c>
      <c r="C40" s="5">
        <v>448.33</v>
      </c>
      <c r="D40" s="5">
        <v>0</v>
      </c>
      <c r="E40" s="5">
        <v>0</v>
      </c>
      <c r="F40" s="5">
        <f t="shared" si="2"/>
        <v>0</v>
      </c>
    </row>
    <row r="41" spans="1:10" x14ac:dyDescent="0.25">
      <c r="A41" s="14" t="s">
        <v>21</v>
      </c>
      <c r="B41" s="4" t="s">
        <v>22</v>
      </c>
      <c r="C41" s="5">
        <v>41740.6</v>
      </c>
      <c r="D41" s="5">
        <v>0</v>
      </c>
      <c r="E41" s="5">
        <v>0</v>
      </c>
      <c r="F41" s="5">
        <f t="shared" si="2"/>
        <v>0</v>
      </c>
    </row>
    <row r="42" spans="1:10" x14ac:dyDescent="0.25">
      <c r="A42" s="14">
        <v>45</v>
      </c>
      <c r="B42" s="4" t="str">
        <f>+B32</f>
        <v>Rashodi za dodatna ulaganja na nefinancijskoj imovini</v>
      </c>
      <c r="C42" s="5">
        <v>1040760.45</v>
      </c>
      <c r="D42" s="5">
        <v>1990842</v>
      </c>
      <c r="E42" s="5">
        <v>4566630</v>
      </c>
      <c r="F42" s="5">
        <f t="shared" si="2"/>
        <v>2575788</v>
      </c>
    </row>
    <row r="43" spans="1:10" x14ac:dyDescent="0.25">
      <c r="A43" s="12" t="s">
        <v>39</v>
      </c>
      <c r="B43" s="13" t="s">
        <v>40</v>
      </c>
      <c r="C43" s="5">
        <v>153439.53</v>
      </c>
      <c r="D43" s="5">
        <v>85105</v>
      </c>
      <c r="E43" s="5">
        <v>96043</v>
      </c>
      <c r="F43" s="5">
        <f t="shared" si="2"/>
        <v>10938</v>
      </c>
    </row>
    <row r="44" spans="1:10" x14ac:dyDescent="0.25">
      <c r="A44" s="3">
        <v>11</v>
      </c>
      <c r="B44" s="4" t="str">
        <f>+B34</f>
        <v>Opći prihodi i primici</v>
      </c>
      <c r="C44" s="16">
        <v>153439.53</v>
      </c>
      <c r="D44" s="16">
        <v>85105</v>
      </c>
      <c r="E44" s="5">
        <v>96043</v>
      </c>
      <c r="F44" s="5">
        <f t="shared" si="2"/>
        <v>10938</v>
      </c>
    </row>
    <row r="45" spans="1:10" x14ac:dyDescent="0.25">
      <c r="A45" s="14" t="s">
        <v>19</v>
      </c>
      <c r="B45" s="17" t="s">
        <v>20</v>
      </c>
      <c r="C45" s="18">
        <v>92765.92</v>
      </c>
      <c r="D45" s="18">
        <v>85105</v>
      </c>
      <c r="E45" s="5">
        <v>96043</v>
      </c>
      <c r="F45" s="5">
        <f t="shared" si="2"/>
        <v>10938</v>
      </c>
    </row>
    <row r="46" spans="1:10" x14ac:dyDescent="0.25">
      <c r="A46" s="14" t="s">
        <v>21</v>
      </c>
      <c r="B46" s="17" t="s">
        <v>22</v>
      </c>
      <c r="C46" s="18">
        <v>31459.89</v>
      </c>
      <c r="D46" s="18">
        <v>0</v>
      </c>
      <c r="E46" s="19">
        <v>0</v>
      </c>
      <c r="F46" s="5">
        <f t="shared" si="2"/>
        <v>0</v>
      </c>
    </row>
    <row r="47" spans="1:10" x14ac:dyDescent="0.25">
      <c r="A47" s="14" t="s">
        <v>27</v>
      </c>
      <c r="B47" s="4" t="s">
        <v>28</v>
      </c>
      <c r="C47" s="20">
        <v>29213.72</v>
      </c>
      <c r="D47" s="20">
        <v>0</v>
      </c>
      <c r="E47" s="19">
        <v>0</v>
      </c>
      <c r="F47" s="5">
        <f t="shared" si="2"/>
        <v>0</v>
      </c>
    </row>
    <row r="48" spans="1:10" x14ac:dyDescent="0.25">
      <c r="A48" s="12" t="s">
        <v>41</v>
      </c>
      <c r="B48" s="13" t="s">
        <v>42</v>
      </c>
      <c r="C48" s="5">
        <v>4675594.0199999996</v>
      </c>
      <c r="D48" s="5">
        <v>1474523</v>
      </c>
      <c r="E48" s="5">
        <f>+E49+E57+E75+E64+E80</f>
        <v>2149602</v>
      </c>
      <c r="F48" s="5">
        <f>+E48-D48</f>
        <v>675079</v>
      </c>
    </row>
    <row r="49" spans="1:11" x14ac:dyDescent="0.25">
      <c r="A49" s="3" t="s">
        <v>43</v>
      </c>
      <c r="B49" s="4" t="s">
        <v>44</v>
      </c>
      <c r="C49" s="5">
        <v>67274.259999999995</v>
      </c>
      <c r="D49" s="5">
        <v>0</v>
      </c>
      <c r="E49" s="5">
        <v>0</v>
      </c>
      <c r="F49" s="5">
        <f t="shared" si="2"/>
        <v>0</v>
      </c>
    </row>
    <row r="50" spans="1:11" x14ac:dyDescent="0.25">
      <c r="A50" s="14" t="s">
        <v>19</v>
      </c>
      <c r="B50" s="4" t="s">
        <v>20</v>
      </c>
      <c r="C50" s="5">
        <v>4377.6899999999996</v>
      </c>
      <c r="D50" s="5">
        <v>0</v>
      </c>
      <c r="E50" s="5">
        <v>0</v>
      </c>
      <c r="F50" s="5">
        <f t="shared" si="2"/>
        <v>0</v>
      </c>
    </row>
    <row r="51" spans="1:11" x14ac:dyDescent="0.25">
      <c r="A51" s="14" t="s">
        <v>21</v>
      </c>
      <c r="B51" s="4" t="s">
        <v>22</v>
      </c>
      <c r="C51" s="5">
        <v>9.06</v>
      </c>
      <c r="D51" s="5">
        <v>0</v>
      </c>
      <c r="E51" s="5">
        <v>0</v>
      </c>
      <c r="F51" s="5">
        <f t="shared" si="2"/>
        <v>0</v>
      </c>
    </row>
    <row r="52" spans="1:11" x14ac:dyDescent="0.25">
      <c r="A52" s="14">
        <v>34</v>
      </c>
      <c r="B52" s="4" t="str">
        <f>+B47</f>
        <v>Financijski rashodi</v>
      </c>
      <c r="C52" s="5">
        <v>1.65</v>
      </c>
      <c r="D52" s="5">
        <v>0</v>
      </c>
      <c r="E52" s="5">
        <v>0</v>
      </c>
      <c r="F52" s="5">
        <f t="shared" si="2"/>
        <v>0</v>
      </c>
    </row>
    <row r="53" spans="1:11" x14ac:dyDescent="0.25">
      <c r="A53" s="14" t="s">
        <v>45</v>
      </c>
      <c r="B53" s="4" t="s">
        <v>46</v>
      </c>
      <c r="C53" s="5">
        <v>357.21</v>
      </c>
      <c r="D53" s="5">
        <v>0</v>
      </c>
      <c r="E53" s="5">
        <v>0</v>
      </c>
      <c r="F53" s="5">
        <f t="shared" si="2"/>
        <v>0</v>
      </c>
    </row>
    <row r="54" spans="1:11" x14ac:dyDescent="0.25">
      <c r="A54" s="14" t="s">
        <v>23</v>
      </c>
      <c r="B54" s="4" t="s">
        <v>24</v>
      </c>
      <c r="C54" s="5">
        <v>0</v>
      </c>
      <c r="D54" s="5">
        <v>0</v>
      </c>
      <c r="E54" s="5">
        <v>0</v>
      </c>
      <c r="F54" s="5">
        <f t="shared" si="2"/>
        <v>0</v>
      </c>
    </row>
    <row r="55" spans="1:11" x14ac:dyDescent="0.25">
      <c r="A55" s="14" t="s">
        <v>33</v>
      </c>
      <c r="B55" s="4" t="s">
        <v>34</v>
      </c>
      <c r="C55" s="5">
        <v>0</v>
      </c>
      <c r="D55" s="5">
        <v>0</v>
      </c>
      <c r="E55" s="5">
        <v>0</v>
      </c>
      <c r="F55" s="5">
        <f t="shared" si="2"/>
        <v>0</v>
      </c>
    </row>
    <row r="56" spans="1:11" x14ac:dyDescent="0.25">
      <c r="A56" s="14">
        <v>45</v>
      </c>
      <c r="B56" s="4" t="str">
        <f>+B42</f>
        <v>Rashodi za dodatna ulaganja na nefinancijskoj imovini</v>
      </c>
      <c r="C56" s="5">
        <v>62528.65</v>
      </c>
      <c r="D56" s="5">
        <v>0</v>
      </c>
      <c r="E56" s="5">
        <v>0</v>
      </c>
      <c r="F56" s="5">
        <f t="shared" si="2"/>
        <v>0</v>
      </c>
    </row>
    <row r="57" spans="1:11" x14ac:dyDescent="0.25">
      <c r="A57" s="3">
        <v>51</v>
      </c>
      <c r="B57" s="4" t="str">
        <f>+B9</f>
        <v>Pomoći EU</v>
      </c>
      <c r="C57" s="5">
        <v>384999.34000000008</v>
      </c>
      <c r="D57" s="5">
        <v>456273</v>
      </c>
      <c r="E57" s="5">
        <f>+SUM(E58:E63)</f>
        <v>610564</v>
      </c>
      <c r="F57" s="5">
        <f t="shared" si="2"/>
        <v>154291</v>
      </c>
    </row>
    <row r="58" spans="1:11" x14ac:dyDescent="0.25">
      <c r="A58" s="14" t="s">
        <v>19</v>
      </c>
      <c r="B58" s="4" t="s">
        <v>20</v>
      </c>
      <c r="C58" s="5">
        <v>158293.82</v>
      </c>
      <c r="D58" s="5">
        <v>345351</v>
      </c>
      <c r="E58" s="5">
        <v>438672</v>
      </c>
      <c r="F58" s="5">
        <f t="shared" si="2"/>
        <v>93321</v>
      </c>
      <c r="I58" s="21"/>
      <c r="J58" s="21"/>
      <c r="K58" s="21"/>
    </row>
    <row r="59" spans="1:11" x14ac:dyDescent="0.25">
      <c r="A59" s="14" t="s">
        <v>21</v>
      </c>
      <c r="B59" s="4" t="s">
        <v>22</v>
      </c>
      <c r="C59" s="5">
        <v>202394.96</v>
      </c>
      <c r="D59" s="5">
        <v>106323</v>
      </c>
      <c r="E59" s="5">
        <v>163804</v>
      </c>
      <c r="F59" s="5">
        <f t="shared" si="2"/>
        <v>57481</v>
      </c>
      <c r="I59" s="21"/>
      <c r="J59" s="21"/>
      <c r="K59" s="21"/>
    </row>
    <row r="60" spans="1:11" x14ac:dyDescent="0.25">
      <c r="A60" s="14">
        <v>34</v>
      </c>
      <c r="B60" s="4" t="str">
        <f>+B52</f>
        <v>Financijski rashodi</v>
      </c>
      <c r="C60" s="5">
        <v>16.28</v>
      </c>
      <c r="D60" s="5">
        <v>0</v>
      </c>
      <c r="E60" s="5">
        <v>0</v>
      </c>
      <c r="F60" s="5">
        <f t="shared" si="2"/>
        <v>0</v>
      </c>
      <c r="I60" s="21"/>
      <c r="J60" s="21"/>
      <c r="K60" s="21"/>
    </row>
    <row r="61" spans="1:11" x14ac:dyDescent="0.25">
      <c r="A61" s="14" t="s">
        <v>45</v>
      </c>
      <c r="B61" s="4" t="s">
        <v>46</v>
      </c>
      <c r="C61" s="5">
        <v>0</v>
      </c>
      <c r="D61" s="5">
        <v>0</v>
      </c>
      <c r="E61" s="5">
        <v>0</v>
      </c>
      <c r="F61" s="5">
        <f t="shared" si="2"/>
        <v>0</v>
      </c>
      <c r="I61" s="21"/>
      <c r="J61" s="21"/>
      <c r="K61" s="21"/>
    </row>
    <row r="62" spans="1:11" x14ac:dyDescent="0.25">
      <c r="A62" s="14" t="s">
        <v>23</v>
      </c>
      <c r="B62" s="4" t="s">
        <v>24</v>
      </c>
      <c r="C62" s="5">
        <v>0</v>
      </c>
      <c r="D62" s="5">
        <v>0</v>
      </c>
      <c r="E62" s="5">
        <v>0</v>
      </c>
      <c r="F62" s="5">
        <f t="shared" si="2"/>
        <v>0</v>
      </c>
    </row>
    <row r="63" spans="1:11" x14ac:dyDescent="0.25">
      <c r="A63" s="14" t="s">
        <v>33</v>
      </c>
      <c r="B63" s="4" t="s">
        <v>34</v>
      </c>
      <c r="C63" s="16">
        <v>24294.28</v>
      </c>
      <c r="D63" s="16">
        <v>4599</v>
      </c>
      <c r="E63" s="5">
        <v>8088</v>
      </c>
      <c r="F63" s="5">
        <f t="shared" si="2"/>
        <v>3489</v>
      </c>
      <c r="H63" s="21"/>
    </row>
    <row r="64" spans="1:11" x14ac:dyDescent="0.25">
      <c r="A64" s="3">
        <v>52</v>
      </c>
      <c r="B64" s="4" t="str">
        <f>+B10</f>
        <v>Ostale pomoći</v>
      </c>
      <c r="C64" s="5">
        <v>4075966.09</v>
      </c>
      <c r="D64" s="5">
        <v>966726</v>
      </c>
      <c r="E64" s="5">
        <f>+SUM(E65:E74)</f>
        <v>1471116</v>
      </c>
      <c r="F64" s="5">
        <f t="shared" si="2"/>
        <v>504390</v>
      </c>
    </row>
    <row r="65" spans="1:11" x14ac:dyDescent="0.25">
      <c r="A65" s="22">
        <v>31</v>
      </c>
      <c r="B65" s="4" t="str">
        <f>+B58</f>
        <v>Rashodi za zaposlene</v>
      </c>
      <c r="C65" s="5">
        <v>236673.44</v>
      </c>
      <c r="D65" s="5">
        <v>190163</v>
      </c>
      <c r="E65" s="5">
        <v>199616</v>
      </c>
      <c r="F65" s="5">
        <f t="shared" si="2"/>
        <v>9453</v>
      </c>
    </row>
    <row r="66" spans="1:11" x14ac:dyDescent="0.25">
      <c r="A66" s="22">
        <v>32</v>
      </c>
      <c r="B66" s="4" t="str">
        <f>+B59</f>
        <v>Materijalni rashodi</v>
      </c>
      <c r="C66" s="5">
        <v>662970.86</v>
      </c>
      <c r="D66" s="5">
        <v>250588</v>
      </c>
      <c r="E66" s="5">
        <v>443320</v>
      </c>
      <c r="F66" s="5">
        <f t="shared" si="2"/>
        <v>192732</v>
      </c>
      <c r="I66" s="21"/>
      <c r="J66" s="21"/>
      <c r="K66" s="21"/>
    </row>
    <row r="67" spans="1:11" x14ac:dyDescent="0.25">
      <c r="A67" s="22">
        <v>34</v>
      </c>
      <c r="B67" s="4" t="str">
        <f>+B60</f>
        <v>Financijski rashodi</v>
      </c>
      <c r="C67" s="5">
        <v>66.930000000000007</v>
      </c>
      <c r="D67" s="5">
        <v>0</v>
      </c>
      <c r="E67" s="5">
        <v>11</v>
      </c>
      <c r="F67" s="5">
        <f t="shared" si="2"/>
        <v>11</v>
      </c>
      <c r="I67" s="21"/>
      <c r="J67" s="21"/>
      <c r="K67" s="21"/>
    </row>
    <row r="68" spans="1:11" x14ac:dyDescent="0.25">
      <c r="A68" s="22">
        <v>35</v>
      </c>
      <c r="B68" s="4" t="s">
        <v>47</v>
      </c>
      <c r="C68" s="5">
        <v>10499.2</v>
      </c>
      <c r="D68" s="5">
        <v>0</v>
      </c>
      <c r="E68" s="5">
        <v>0</v>
      </c>
      <c r="F68" s="5">
        <f t="shared" si="2"/>
        <v>0</v>
      </c>
      <c r="I68" s="21"/>
      <c r="J68" s="21"/>
      <c r="K68" s="21"/>
    </row>
    <row r="69" spans="1:11" x14ac:dyDescent="0.25">
      <c r="A69" s="22">
        <v>36</v>
      </c>
      <c r="B69" s="4" t="s">
        <v>46</v>
      </c>
      <c r="C69" s="5">
        <v>38464.129999999997</v>
      </c>
      <c r="D69" s="5">
        <v>35639</v>
      </c>
      <c r="E69" s="5">
        <v>65689</v>
      </c>
      <c r="F69" s="5">
        <f t="shared" si="2"/>
        <v>30050</v>
      </c>
      <c r="I69" s="21"/>
      <c r="J69" s="21"/>
      <c r="K69" s="21"/>
    </row>
    <row r="70" spans="1:11" x14ac:dyDescent="0.25">
      <c r="A70" s="22">
        <v>37</v>
      </c>
      <c r="B70" s="4" t="s">
        <v>30</v>
      </c>
      <c r="C70" s="5">
        <v>471578.74</v>
      </c>
      <c r="D70" s="5">
        <v>437973</v>
      </c>
      <c r="E70" s="5">
        <v>437973</v>
      </c>
      <c r="F70" s="5">
        <f t="shared" si="2"/>
        <v>0</v>
      </c>
      <c r="I70" s="21"/>
      <c r="J70" s="21"/>
      <c r="K70" s="21"/>
    </row>
    <row r="71" spans="1:11" x14ac:dyDescent="0.25">
      <c r="A71" s="22">
        <v>38</v>
      </c>
      <c r="B71" s="4" t="s">
        <v>24</v>
      </c>
      <c r="C71" s="5">
        <v>6310.97</v>
      </c>
      <c r="D71" s="5">
        <v>2319</v>
      </c>
      <c r="E71" s="5">
        <v>2319</v>
      </c>
      <c r="F71" s="5">
        <f t="shared" si="2"/>
        <v>0</v>
      </c>
      <c r="I71" s="21"/>
      <c r="J71" s="21"/>
      <c r="K71" s="21"/>
    </row>
    <row r="72" spans="1:11" x14ac:dyDescent="0.25">
      <c r="A72" s="22">
        <v>41</v>
      </c>
      <c r="B72" s="4" t="s">
        <v>32</v>
      </c>
      <c r="C72" s="5">
        <v>6076.07</v>
      </c>
      <c r="D72" s="5">
        <v>0</v>
      </c>
      <c r="E72" s="5">
        <v>0</v>
      </c>
      <c r="F72" s="5">
        <f t="shared" si="2"/>
        <v>0</v>
      </c>
      <c r="I72" s="21"/>
      <c r="J72" s="21"/>
      <c r="K72" s="21"/>
    </row>
    <row r="73" spans="1:11" x14ac:dyDescent="0.25">
      <c r="A73" s="22">
        <v>42</v>
      </c>
      <c r="B73" s="4" t="s">
        <v>34</v>
      </c>
      <c r="C73" s="5">
        <v>135307.76999999999</v>
      </c>
      <c r="D73" s="5">
        <v>50044</v>
      </c>
      <c r="E73" s="5">
        <v>144513</v>
      </c>
      <c r="F73" s="5">
        <f t="shared" si="2"/>
        <v>94469</v>
      </c>
      <c r="I73" s="21"/>
      <c r="J73" s="21"/>
      <c r="K73" s="21"/>
    </row>
    <row r="74" spans="1:11" x14ac:dyDescent="0.25">
      <c r="A74" s="22">
        <v>45</v>
      </c>
      <c r="B74" s="4" t="s">
        <v>36</v>
      </c>
      <c r="C74" s="16">
        <v>2508017.98</v>
      </c>
      <c r="D74" s="16">
        <v>0</v>
      </c>
      <c r="E74" s="16">
        <v>177675</v>
      </c>
      <c r="F74" s="5">
        <f t="shared" si="2"/>
        <v>177675</v>
      </c>
    </row>
    <row r="75" spans="1:11" x14ac:dyDescent="0.25">
      <c r="A75" s="23">
        <v>61</v>
      </c>
      <c r="B75" s="4" t="s">
        <v>8</v>
      </c>
      <c r="C75" s="5">
        <v>122486.72999999998</v>
      </c>
      <c r="D75" s="5">
        <v>51524</v>
      </c>
      <c r="E75" s="5">
        <f>+SUM(E76:E79)</f>
        <v>67922</v>
      </c>
      <c r="F75" s="5">
        <f t="shared" si="2"/>
        <v>16398</v>
      </c>
    </row>
    <row r="76" spans="1:11" x14ac:dyDescent="0.25">
      <c r="A76" s="22">
        <v>31</v>
      </c>
      <c r="B76" s="4" t="s">
        <v>20</v>
      </c>
      <c r="C76" s="5">
        <v>60311.37</v>
      </c>
      <c r="D76" s="5">
        <v>47608</v>
      </c>
      <c r="E76" s="5">
        <v>47908</v>
      </c>
      <c r="F76" s="5">
        <f t="shared" si="2"/>
        <v>300</v>
      </c>
    </row>
    <row r="77" spans="1:11" x14ac:dyDescent="0.25">
      <c r="A77" s="22">
        <v>32</v>
      </c>
      <c r="B77" s="4" t="s">
        <v>22</v>
      </c>
      <c r="C77" s="5">
        <v>29122.53</v>
      </c>
      <c r="D77" s="5">
        <v>3916</v>
      </c>
      <c r="E77" s="5">
        <v>20014</v>
      </c>
      <c r="F77" s="5">
        <f t="shared" si="2"/>
        <v>16098</v>
      </c>
    </row>
    <row r="78" spans="1:11" x14ac:dyDescent="0.25">
      <c r="A78" s="22">
        <v>34</v>
      </c>
      <c r="B78" s="4" t="s">
        <v>28</v>
      </c>
      <c r="C78" s="5">
        <v>136.69999999999999</v>
      </c>
      <c r="D78" s="5">
        <v>0</v>
      </c>
      <c r="E78" s="5">
        <v>0</v>
      </c>
      <c r="F78" s="5">
        <f t="shared" si="2"/>
        <v>0</v>
      </c>
    </row>
    <row r="79" spans="1:11" x14ac:dyDescent="0.25">
      <c r="A79" s="22">
        <v>42</v>
      </c>
      <c r="B79" s="4" t="s">
        <v>34</v>
      </c>
      <c r="C79" s="16">
        <v>32916.129999999997</v>
      </c>
      <c r="D79" s="16">
        <v>0</v>
      </c>
      <c r="E79" s="5">
        <v>0</v>
      </c>
      <c r="F79" s="5">
        <f t="shared" si="2"/>
        <v>0</v>
      </c>
    </row>
    <row r="80" spans="1:11" x14ac:dyDescent="0.25">
      <c r="A80" s="23">
        <v>561</v>
      </c>
      <c r="B80" s="4" t="s">
        <v>10</v>
      </c>
      <c r="C80" s="5">
        <v>24867.599999999999</v>
      </c>
      <c r="D80" s="5">
        <v>0</v>
      </c>
      <c r="E80" s="16">
        <v>0</v>
      </c>
      <c r="F80" s="5">
        <f t="shared" si="2"/>
        <v>0</v>
      </c>
    </row>
    <row r="81" spans="1:6" x14ac:dyDescent="0.25">
      <c r="A81" s="22">
        <v>31</v>
      </c>
      <c r="B81" s="4" t="s">
        <v>20</v>
      </c>
      <c r="C81" s="5">
        <v>24806.9</v>
      </c>
      <c r="D81" s="5">
        <v>0</v>
      </c>
      <c r="E81" s="5">
        <v>0</v>
      </c>
      <c r="F81" s="5">
        <f t="shared" si="2"/>
        <v>0</v>
      </c>
    </row>
    <row r="82" spans="1:6" x14ac:dyDescent="0.25">
      <c r="A82" s="22">
        <v>32</v>
      </c>
      <c r="B82" s="4" t="s">
        <v>22</v>
      </c>
      <c r="C82" s="5">
        <v>51.35</v>
      </c>
      <c r="D82" s="5">
        <v>0</v>
      </c>
      <c r="E82" s="5">
        <v>0</v>
      </c>
      <c r="F82" s="5">
        <f t="shared" si="2"/>
        <v>0</v>
      </c>
    </row>
    <row r="83" spans="1:6" x14ac:dyDescent="0.25">
      <c r="A83" s="22">
        <v>34</v>
      </c>
      <c r="B83" s="4" t="s">
        <v>28</v>
      </c>
      <c r="C83" s="16">
        <v>9.35</v>
      </c>
      <c r="D83" s="16">
        <v>0</v>
      </c>
      <c r="E83" s="5">
        <v>0</v>
      </c>
      <c r="F83" s="5">
        <f t="shared" ref="F83:F119" si="3">+E83-D83</f>
        <v>0</v>
      </c>
    </row>
    <row r="84" spans="1:6" x14ac:dyDescent="0.25">
      <c r="A84" s="24" t="s">
        <v>48</v>
      </c>
      <c r="B84" s="13" t="s">
        <v>49</v>
      </c>
      <c r="C84" s="5">
        <v>4474096.3400000008</v>
      </c>
      <c r="D84" s="5">
        <v>3865371</v>
      </c>
      <c r="E84" s="5">
        <f>+E85+E88+E105+E97+E113+E118</f>
        <v>4326156.4876235975</v>
      </c>
      <c r="F84" s="5">
        <f t="shared" si="3"/>
        <v>460785.4876235975</v>
      </c>
    </row>
    <row r="85" spans="1:6" x14ac:dyDescent="0.25">
      <c r="A85" s="23">
        <v>11</v>
      </c>
      <c r="B85" s="4" t="s">
        <v>3</v>
      </c>
      <c r="C85" s="5">
        <v>2983.21</v>
      </c>
      <c r="D85" s="5">
        <v>0</v>
      </c>
      <c r="E85" s="5">
        <v>0</v>
      </c>
      <c r="F85" s="5">
        <f t="shared" si="3"/>
        <v>0</v>
      </c>
    </row>
    <row r="86" spans="1:6" x14ac:dyDescent="0.25">
      <c r="A86" s="22">
        <v>31</v>
      </c>
      <c r="B86" s="4" t="s">
        <v>20</v>
      </c>
      <c r="C86" s="5">
        <v>1961.24</v>
      </c>
      <c r="D86" s="5">
        <v>0</v>
      </c>
      <c r="E86" s="5">
        <v>0</v>
      </c>
      <c r="F86" s="5">
        <f t="shared" si="3"/>
        <v>0</v>
      </c>
    </row>
    <row r="87" spans="1:6" x14ac:dyDescent="0.25">
      <c r="A87" s="22">
        <v>32</v>
      </c>
      <c r="B87" s="4" t="s">
        <v>22</v>
      </c>
      <c r="C87" s="5">
        <v>1021.97</v>
      </c>
      <c r="D87" s="5">
        <v>0</v>
      </c>
      <c r="E87" s="5">
        <v>0</v>
      </c>
      <c r="F87" s="5">
        <f t="shared" si="3"/>
        <v>0</v>
      </c>
    </row>
    <row r="88" spans="1:6" x14ac:dyDescent="0.25">
      <c r="A88" s="23">
        <v>31</v>
      </c>
      <c r="B88" s="4" t="s">
        <v>4</v>
      </c>
      <c r="C88" s="5">
        <v>1338981.1800000002</v>
      </c>
      <c r="D88" s="5">
        <v>1238079</v>
      </c>
      <c r="E88" s="5">
        <f>+SUM(E89:E96)</f>
        <v>1463717.9137965359</v>
      </c>
      <c r="F88" s="5">
        <f t="shared" si="3"/>
        <v>225638.91379653593</v>
      </c>
    </row>
    <row r="89" spans="1:6" x14ac:dyDescent="0.25">
      <c r="A89" s="22">
        <v>31</v>
      </c>
      <c r="B89" s="4" t="s">
        <v>20</v>
      </c>
      <c r="C89" s="5">
        <v>253480.4</v>
      </c>
      <c r="D89" s="5">
        <v>318468</v>
      </c>
      <c r="E89" s="5">
        <v>333211</v>
      </c>
      <c r="F89" s="5">
        <f t="shared" si="3"/>
        <v>14743</v>
      </c>
    </row>
    <row r="90" spans="1:6" x14ac:dyDescent="0.25">
      <c r="A90" s="22">
        <v>32</v>
      </c>
      <c r="B90" s="4" t="s">
        <v>22</v>
      </c>
      <c r="C90" s="5">
        <v>767818.54</v>
      </c>
      <c r="D90" s="5">
        <v>731915</v>
      </c>
      <c r="E90" s="5">
        <v>877838</v>
      </c>
      <c r="F90" s="5">
        <f t="shared" si="3"/>
        <v>145923</v>
      </c>
    </row>
    <row r="91" spans="1:6" x14ac:dyDescent="0.25">
      <c r="A91" s="22">
        <v>34</v>
      </c>
      <c r="B91" s="4" t="s">
        <v>28</v>
      </c>
      <c r="C91" s="5">
        <v>578.86</v>
      </c>
      <c r="D91" s="5">
        <v>2787</v>
      </c>
      <c r="E91" s="5">
        <v>2787.1789767071468</v>
      </c>
      <c r="F91" s="5">
        <f t="shared" si="3"/>
        <v>0.17897670714683045</v>
      </c>
    </row>
    <row r="92" spans="1:6" x14ac:dyDescent="0.25">
      <c r="A92" s="22">
        <v>37</v>
      </c>
      <c r="B92" s="4" t="s">
        <v>30</v>
      </c>
      <c r="C92" s="5">
        <v>11900.76</v>
      </c>
      <c r="D92" s="5">
        <v>7884</v>
      </c>
      <c r="E92" s="5">
        <v>7883.7348198287873</v>
      </c>
      <c r="F92" s="5">
        <f t="shared" si="3"/>
        <v>-0.26518017121270532</v>
      </c>
    </row>
    <row r="93" spans="1:6" x14ac:dyDescent="0.25">
      <c r="A93" s="22">
        <v>38</v>
      </c>
      <c r="B93" s="4" t="s">
        <v>24</v>
      </c>
      <c r="C93" s="5">
        <v>663.61</v>
      </c>
      <c r="D93" s="5">
        <v>6636</v>
      </c>
      <c r="E93" s="5">
        <v>6636</v>
      </c>
      <c r="F93" s="5">
        <f t="shared" si="3"/>
        <v>0</v>
      </c>
    </row>
    <row r="94" spans="1:6" x14ac:dyDescent="0.25">
      <c r="A94" s="22">
        <v>41</v>
      </c>
      <c r="B94" s="4" t="s">
        <v>32</v>
      </c>
      <c r="C94" s="5">
        <v>1645.49</v>
      </c>
      <c r="D94" s="5">
        <v>0</v>
      </c>
      <c r="E94" s="5">
        <v>0</v>
      </c>
      <c r="F94" s="5">
        <f t="shared" si="3"/>
        <v>0</v>
      </c>
    </row>
    <row r="95" spans="1:6" x14ac:dyDescent="0.25">
      <c r="A95" s="22">
        <v>42</v>
      </c>
      <c r="B95" s="4" t="s">
        <v>34</v>
      </c>
      <c r="C95" s="5">
        <v>137436.68</v>
      </c>
      <c r="D95" s="5">
        <v>170389</v>
      </c>
      <c r="E95" s="5">
        <v>234614</v>
      </c>
      <c r="F95" s="5">
        <f t="shared" si="3"/>
        <v>64225</v>
      </c>
    </row>
    <row r="96" spans="1:6" x14ac:dyDescent="0.25">
      <c r="A96" s="22">
        <v>45</v>
      </c>
      <c r="B96" s="4" t="s">
        <v>36</v>
      </c>
      <c r="C96" s="5">
        <v>165456.84</v>
      </c>
      <c r="D96" s="5">
        <v>0</v>
      </c>
      <c r="E96" s="5">
        <v>748</v>
      </c>
      <c r="F96" s="5">
        <f t="shared" si="3"/>
        <v>748</v>
      </c>
    </row>
    <row r="97" spans="1:6" x14ac:dyDescent="0.25">
      <c r="A97" s="23">
        <v>43</v>
      </c>
      <c r="B97" s="4" t="s">
        <v>5</v>
      </c>
      <c r="C97" s="5">
        <v>2515249.81</v>
      </c>
      <c r="D97" s="5">
        <v>2203054</v>
      </c>
      <c r="E97" s="5">
        <f>+SUM(E98:E104)</f>
        <v>2300024.3457429158</v>
      </c>
      <c r="F97" s="5">
        <f t="shared" si="3"/>
        <v>96970.345742915757</v>
      </c>
    </row>
    <row r="98" spans="1:6" x14ac:dyDescent="0.25">
      <c r="A98" s="22">
        <v>31</v>
      </c>
      <c r="B98" s="4" t="s">
        <v>20</v>
      </c>
      <c r="C98" s="5">
        <v>1170337.5900000001</v>
      </c>
      <c r="D98" s="5">
        <v>992633</v>
      </c>
      <c r="E98" s="5">
        <v>992633</v>
      </c>
      <c r="F98" s="5">
        <f t="shared" si="3"/>
        <v>0</v>
      </c>
    </row>
    <row r="99" spans="1:6" x14ac:dyDescent="0.25">
      <c r="A99" s="22">
        <v>32</v>
      </c>
      <c r="B99" s="4" t="s">
        <v>22</v>
      </c>
      <c r="C99" s="5">
        <v>1156156.3600000001</v>
      </c>
      <c r="D99" s="5">
        <v>1012338</v>
      </c>
      <c r="E99" s="5">
        <v>1089290</v>
      </c>
      <c r="F99" s="5">
        <f t="shared" si="3"/>
        <v>76952</v>
      </c>
    </row>
    <row r="100" spans="1:6" x14ac:dyDescent="0.25">
      <c r="A100" s="22">
        <v>34</v>
      </c>
      <c r="B100" s="4" t="s">
        <v>28</v>
      </c>
      <c r="C100" s="5">
        <v>4418.7700000000004</v>
      </c>
      <c r="D100" s="5">
        <v>5320</v>
      </c>
      <c r="E100" s="5">
        <v>5341</v>
      </c>
      <c r="F100" s="5">
        <f t="shared" si="3"/>
        <v>21</v>
      </c>
    </row>
    <row r="101" spans="1:6" x14ac:dyDescent="0.25">
      <c r="A101" s="22">
        <v>37</v>
      </c>
      <c r="B101" s="4" t="s">
        <v>30</v>
      </c>
      <c r="C101" s="5">
        <v>39800.01</v>
      </c>
      <c r="D101" s="5">
        <v>52910</v>
      </c>
      <c r="E101" s="5">
        <v>52910.345742915917</v>
      </c>
      <c r="F101" s="5">
        <f t="shared" si="3"/>
        <v>0.34574291591707151</v>
      </c>
    </row>
    <row r="102" spans="1:6" x14ac:dyDescent="0.25">
      <c r="A102" s="22">
        <v>41</v>
      </c>
      <c r="B102" s="4" t="s">
        <v>32</v>
      </c>
      <c r="C102" s="5">
        <v>5858.22</v>
      </c>
      <c r="D102" s="5">
        <v>6636</v>
      </c>
      <c r="E102" s="5">
        <v>6636</v>
      </c>
      <c r="F102" s="5">
        <f t="shared" si="3"/>
        <v>0</v>
      </c>
    </row>
    <row r="103" spans="1:6" x14ac:dyDescent="0.25">
      <c r="A103" s="22">
        <v>42</v>
      </c>
      <c r="B103" s="4" t="s">
        <v>34</v>
      </c>
      <c r="C103" s="5">
        <v>136289.85</v>
      </c>
      <c r="D103" s="5">
        <v>133217</v>
      </c>
      <c r="E103" s="5">
        <v>153214</v>
      </c>
      <c r="F103" s="5">
        <f t="shared" si="3"/>
        <v>19997</v>
      </c>
    </row>
    <row r="104" spans="1:6" x14ac:dyDescent="0.25">
      <c r="A104" s="22">
        <v>45</v>
      </c>
      <c r="B104" s="4" t="s">
        <v>36</v>
      </c>
      <c r="C104" s="5">
        <v>2389.0100000000002</v>
      </c>
      <c r="D104" s="5">
        <v>0</v>
      </c>
      <c r="E104" s="5">
        <v>0</v>
      </c>
      <c r="F104" s="5">
        <f t="shared" si="3"/>
        <v>0</v>
      </c>
    </row>
    <row r="105" spans="1:6" x14ac:dyDescent="0.25">
      <c r="A105" s="23">
        <v>52</v>
      </c>
      <c r="B105" s="4" t="s">
        <v>7</v>
      </c>
      <c r="C105" s="5">
        <v>604248.09</v>
      </c>
      <c r="D105" s="5">
        <v>406984</v>
      </c>
      <c r="E105" s="5">
        <f>+SUM(E106:E112)</f>
        <v>542373</v>
      </c>
      <c r="F105" s="5">
        <f t="shared" si="3"/>
        <v>135389</v>
      </c>
    </row>
    <row r="106" spans="1:6" x14ac:dyDescent="0.25">
      <c r="A106" s="22">
        <v>31</v>
      </c>
      <c r="B106" s="4" t="s">
        <v>20</v>
      </c>
      <c r="C106" s="5">
        <v>256254.34</v>
      </c>
      <c r="D106" s="5">
        <v>148571</v>
      </c>
      <c r="E106" s="5">
        <v>175065</v>
      </c>
      <c r="F106" s="5">
        <f t="shared" si="3"/>
        <v>26494</v>
      </c>
    </row>
    <row r="107" spans="1:6" x14ac:dyDescent="0.25">
      <c r="A107" s="22">
        <v>32</v>
      </c>
      <c r="B107" s="4" t="s">
        <v>22</v>
      </c>
      <c r="C107" s="5">
        <v>328213.11</v>
      </c>
      <c r="D107" s="5">
        <v>248568</v>
      </c>
      <c r="E107" s="5">
        <v>351265</v>
      </c>
      <c r="F107" s="5">
        <f t="shared" si="3"/>
        <v>102697</v>
      </c>
    </row>
    <row r="108" spans="1:6" x14ac:dyDescent="0.25">
      <c r="A108" s="22">
        <v>34</v>
      </c>
      <c r="B108" s="4" t="s">
        <v>28</v>
      </c>
      <c r="C108" s="5">
        <v>151.47999999999999</v>
      </c>
      <c r="D108" s="5">
        <v>0</v>
      </c>
      <c r="E108" s="5">
        <v>44</v>
      </c>
      <c r="F108" s="5">
        <f t="shared" si="3"/>
        <v>44</v>
      </c>
    </row>
    <row r="109" spans="1:6" x14ac:dyDescent="0.25">
      <c r="A109" s="22">
        <v>37</v>
      </c>
      <c r="B109" s="4" t="s">
        <v>30</v>
      </c>
      <c r="C109" s="5">
        <v>6967.95</v>
      </c>
      <c r="D109" s="5">
        <v>2297</v>
      </c>
      <c r="E109" s="5">
        <v>2297</v>
      </c>
      <c r="F109" s="5">
        <f t="shared" si="3"/>
        <v>0</v>
      </c>
    </row>
    <row r="110" spans="1:6" x14ac:dyDescent="0.25">
      <c r="A110" s="22">
        <v>38</v>
      </c>
      <c r="B110" s="4" t="s">
        <v>24</v>
      </c>
      <c r="C110" s="5">
        <v>0</v>
      </c>
      <c r="D110" s="5">
        <v>1641</v>
      </c>
      <c r="E110" s="5">
        <v>1641</v>
      </c>
      <c r="F110" s="5">
        <f t="shared" si="3"/>
        <v>0</v>
      </c>
    </row>
    <row r="111" spans="1:6" x14ac:dyDescent="0.25">
      <c r="A111" s="22">
        <v>41</v>
      </c>
      <c r="B111" s="4" t="s">
        <v>32</v>
      </c>
      <c r="C111" s="5">
        <v>728.8</v>
      </c>
      <c r="D111" s="27">
        <v>0</v>
      </c>
      <c r="E111" s="5">
        <v>0</v>
      </c>
      <c r="F111" s="5">
        <f t="shared" si="3"/>
        <v>0</v>
      </c>
    </row>
    <row r="112" spans="1:6" x14ac:dyDescent="0.25">
      <c r="A112" s="22">
        <v>42</v>
      </c>
      <c r="B112" s="4" t="s">
        <v>34</v>
      </c>
      <c r="C112" s="5">
        <v>11932.41</v>
      </c>
      <c r="D112" s="5">
        <v>5907</v>
      </c>
      <c r="E112" s="5">
        <v>12061</v>
      </c>
      <c r="F112" s="5">
        <f t="shared" si="3"/>
        <v>6154</v>
      </c>
    </row>
    <row r="113" spans="1:7" x14ac:dyDescent="0.25">
      <c r="A113" s="23">
        <v>61</v>
      </c>
      <c r="B113" s="4" t="s">
        <v>8</v>
      </c>
      <c r="C113" s="5">
        <v>12634.05</v>
      </c>
      <c r="D113" s="5">
        <v>15927</v>
      </c>
      <c r="E113" s="5">
        <f>+SUM(E114:E117)</f>
        <v>18714</v>
      </c>
      <c r="F113" s="5">
        <f t="shared" si="3"/>
        <v>2787</v>
      </c>
      <c r="G113" s="25"/>
    </row>
    <row r="114" spans="1:7" x14ac:dyDescent="0.25">
      <c r="A114" s="22">
        <v>31</v>
      </c>
      <c r="B114" s="4" t="s">
        <v>20</v>
      </c>
      <c r="C114" s="5">
        <v>845.59</v>
      </c>
      <c r="D114" s="5">
        <v>0</v>
      </c>
      <c r="E114" s="5">
        <v>0</v>
      </c>
      <c r="F114" s="5">
        <f t="shared" si="3"/>
        <v>0</v>
      </c>
      <c r="G114" s="26"/>
    </row>
    <row r="115" spans="1:7" x14ac:dyDescent="0.25">
      <c r="A115" s="22">
        <v>32</v>
      </c>
      <c r="B115" s="4" t="s">
        <v>22</v>
      </c>
      <c r="C115" s="5">
        <v>6479.25</v>
      </c>
      <c r="D115" s="5">
        <v>10618</v>
      </c>
      <c r="E115" s="5">
        <v>11703</v>
      </c>
      <c r="F115" s="5">
        <f t="shared" si="3"/>
        <v>1085</v>
      </c>
      <c r="G115" s="25"/>
    </row>
    <row r="116" spans="1:7" x14ac:dyDescent="0.25">
      <c r="A116" s="22">
        <v>34</v>
      </c>
      <c r="B116" s="4" t="s">
        <v>28</v>
      </c>
      <c r="C116" s="5">
        <v>0.3</v>
      </c>
      <c r="D116" s="5">
        <v>0</v>
      </c>
      <c r="E116" s="5">
        <v>0</v>
      </c>
      <c r="F116" s="5">
        <f t="shared" si="3"/>
        <v>0</v>
      </c>
    </row>
    <row r="117" spans="1:7" x14ac:dyDescent="0.25">
      <c r="A117" s="22">
        <v>37</v>
      </c>
      <c r="B117" s="4" t="s">
        <v>30</v>
      </c>
      <c r="C117" s="5">
        <v>5308.91</v>
      </c>
      <c r="D117" s="5">
        <v>5309</v>
      </c>
      <c r="E117" s="5">
        <v>7011</v>
      </c>
      <c r="F117" s="5">
        <f t="shared" si="3"/>
        <v>1702</v>
      </c>
    </row>
    <row r="118" spans="1:7" x14ac:dyDescent="0.25">
      <c r="A118" s="23">
        <v>71</v>
      </c>
      <c r="B118" s="4" t="s">
        <v>9</v>
      </c>
      <c r="C118" s="5">
        <v>0</v>
      </c>
      <c r="D118" s="5">
        <v>1327</v>
      </c>
      <c r="E118" s="5">
        <f>+E119</f>
        <v>1327.2280841462605</v>
      </c>
      <c r="F118" s="5">
        <f t="shared" si="3"/>
        <v>0.22808414626047124</v>
      </c>
    </row>
    <row r="119" spans="1:7" x14ac:dyDescent="0.25">
      <c r="A119" s="22">
        <v>32</v>
      </c>
      <c r="B119" s="4" t="s">
        <v>22</v>
      </c>
      <c r="C119" s="8">
        <v>0</v>
      </c>
      <c r="D119" s="8">
        <v>1327</v>
      </c>
      <c r="E119" s="8">
        <v>1327.2280841462605</v>
      </c>
      <c r="F119" s="5">
        <f t="shared" si="3"/>
        <v>0.22808414626047124</v>
      </c>
    </row>
  </sheetData>
  <autoFilter ref="A4:G119" xr:uid="{00000000-0001-0000-0000-000000000000}"/>
  <mergeCells count="1">
    <mergeCell ref="A2:F2"/>
  </mergeCells>
  <pageMargins left="0.31496062992125984" right="0.31496062992125984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Posebni dio FP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mpogoreli21</dc:creator>
  <cp:lastModifiedBy>Maja Pogorelić Bajlo</cp:lastModifiedBy>
  <cp:lastPrinted>2023-12-13T13:32:20Z</cp:lastPrinted>
  <dcterms:created xsi:type="dcterms:W3CDTF">2023-09-30T12:17:16Z</dcterms:created>
  <dcterms:modified xsi:type="dcterms:W3CDTF">2023-12-14T12:43:26Z</dcterms:modified>
</cp:coreProperties>
</file>